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<sst xmlns="http://schemas.openxmlformats.org/spreadsheetml/2006/main" count="15" uniqueCount="10">
  <si>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AT A FIXED AWARD AMOUNT AND GIVEN RATE OF PAY PER HOUR</t>
  </si>
  <si>
    <t>Work-Study Eligibility</t>
  </si>
  <si>
    <t xml:space="preserve">AVERAGE NUMBER OF HOURS A STUDENT MAY WORK PER WEEK </t>
  </si>
  <si>
    <t xml:space="preserve">(This pay shedule is for the 32-week academic year.  The average hours worked per week </t>
  </si>
  <si>
    <t>may vary from the ones listed above, as these hours are only approximates.)</t>
  </si>
  <si>
    <t>Start of Level 1  $7.25</t>
  </si>
  <si>
    <t>Start of Level 1</t>
  </si>
  <si>
    <t>T:\FinancialAid - Staff Only\Shalyn Uecker\RATE TABLE 2010.xls</t>
  </si>
  <si>
    <t>Start of Level 2 $8.45</t>
  </si>
  <si>
    <t>Start of Level 3 $9.75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</si>
</sst>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"/>
    <numFmt numFmtId="166" formatCode="&quot;$&quot;#,##0.00;[Red]&quot;$&quot;#,##0.00"/>
    <numFmt numFmtId="167" formatCode="#,##0.00;[Red]#,##0.00"/>
    <numFmt numFmtId="168" formatCode="0.0;[Red]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19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20.7109375" style="0" customWidth="1"/>
    <col min="2" max="16" width="6.7109375" style="0" customWidth="1"/>
  </cols>
  <sheetData>
    <row r="1" spans="2:16" s="3" customFormat="1" ht="18" customHeight="1">
      <c r="B1" s="4"/>
      <c r="C1" s="7" t="s">
        <v>2</v>
      </c>
      <c r="D1" s="5"/>
      <c r="F1" s="6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8" customFormat="1" ht="16.5" customHeight="1">
      <c r="B2" s="9"/>
      <c r="C2" s="10" t="s">
        <v>0</v>
      </c>
      <c r="D2" s="11"/>
      <c r="F2" s="12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49.5" customHeight="1">
      <c r="A3" s="13" t="s">
        <v>1</v>
      </c>
      <c r="B3" s="19" t="s">
        <v>5</v>
      </c>
      <c r="C3" s="17">
        <v>7.45</v>
      </c>
      <c r="D3" s="22">
        <v>7.65</v>
      </c>
      <c r="E3" s="17">
        <v>7.85</v>
      </c>
      <c r="F3" s="17">
        <v>8.05</v>
      </c>
      <c r="G3" s="17">
        <v>8.25</v>
      </c>
      <c r="H3" s="20" t="s">
        <v>8</v>
      </c>
      <c r="I3" s="17">
        <v>8.5</v>
      </c>
      <c r="J3" s="17">
        <v>8.7</v>
      </c>
      <c r="K3" s="17">
        <v>8.9</v>
      </c>
      <c r="L3" s="23">
        <v>9.1</v>
      </c>
      <c r="M3" s="17">
        <v>9.3</v>
      </c>
      <c r="N3" s="17">
        <v>9.5</v>
      </c>
      <c r="O3" s="17">
        <v>9.7</v>
      </c>
      <c r="P3" s="24" t="s">
        <v>9</v>
      </c>
    </row>
    <row r="4" spans="1:16" s="1" customFormat="1" ht="49.5" customHeight="1">
      <c r="A4" s="18">
        <v>1800</v>
      </c>
      <c r="B4" s="15">
        <f>(A4/32)/7.25</f>
        <v>7.758620689655173</v>
      </c>
      <c r="C4" s="15">
        <f>(A4/32)/7.45</f>
        <v>7.550335570469798</v>
      </c>
      <c r="D4" s="16">
        <f>(A4/32)/7.65</f>
        <v>7.352941176470588</v>
      </c>
      <c r="E4" s="16">
        <f>(A4/32)/7.85</f>
        <v>7.165605095541402</v>
      </c>
      <c r="F4" s="16">
        <f>(A4/32)/8.05</f>
        <v>6.987577639751552</v>
      </c>
      <c r="G4" s="16">
        <f>(A4/32)/8.25</f>
        <v>6.818181818181818</v>
      </c>
      <c r="H4" s="16">
        <f>(A4/32)/8.45</f>
        <v>6.656804733727811</v>
      </c>
      <c r="I4" s="16">
        <f>(A4/32)/8.5</f>
        <v>6.617647058823529</v>
      </c>
      <c r="J4" s="16">
        <f>(A4/32)/8.7</f>
        <v>6.4655172413793105</v>
      </c>
      <c r="K4" s="16">
        <f>(A4/32)/8.9</f>
        <v>6.320224719101123</v>
      </c>
      <c r="L4" s="16">
        <f>(A4/32)/9.1</f>
        <v>6.181318681318682</v>
      </c>
      <c r="M4" s="16">
        <f>(A4/32)/9.3</f>
        <v>6.048387096774193</v>
      </c>
      <c r="N4" s="16">
        <f>(A4/32)/9.5</f>
        <v>5.921052631578948</v>
      </c>
      <c r="O4" s="16">
        <f>(A4/32)/9.7</f>
        <v>5.798969072164949</v>
      </c>
      <c r="P4" s="16">
        <f>(A4/32)/9.75</f>
        <v>5.769230769230769</v>
      </c>
    </row>
    <row r="5" spans="1:16" s="1" customFormat="1" ht="49.5" customHeight="1">
      <c r="A5" s="18">
        <v>1500</v>
      </c>
      <c r="B5" s="15">
        <f>(A5/32)/7.25</f>
        <v>6.4655172413793105</v>
      </c>
      <c r="C5" s="15">
        <f>(A5/32)/7.45</f>
        <v>6.291946308724832</v>
      </c>
      <c r="D5" s="16">
        <f>(A5/32)/7.65</f>
        <v>6.127450980392156</v>
      </c>
      <c r="E5" s="16">
        <f>(A5/32)/7.85</f>
        <v>5.971337579617835</v>
      </c>
      <c r="F5" s="16">
        <f>(A5/32)/8.05</f>
        <v>5.822981366459627</v>
      </c>
      <c r="G5" s="16">
        <f>(A5/32)/8.25</f>
        <v>5.681818181818182</v>
      </c>
      <c r="H5" s="16">
        <f>(A5/32)/8.45</f>
        <v>5.547337278106509</v>
      </c>
      <c r="I5" s="16">
        <f>(A5/32)/8.5</f>
        <v>5.514705882352941</v>
      </c>
      <c r="J5" s="16">
        <f>(A5/32)/8.7</f>
        <v>5.387931034482759</v>
      </c>
      <c r="K5" s="16">
        <f>(A5/32)/8.9</f>
        <v>5.26685393258427</v>
      </c>
      <c r="L5" s="16">
        <f>(A5/32)/9.1</f>
        <v>5.1510989010989015</v>
      </c>
      <c r="M5" s="16">
        <f>(A5/32)/9.3</f>
        <v>5.040322580645161</v>
      </c>
      <c r="N5" s="16">
        <f>(A5/32)/9.5</f>
        <v>4.934210526315789</v>
      </c>
      <c r="O5" s="16">
        <f>(A5/32)/9.7</f>
        <v>4.832474226804124</v>
      </c>
      <c r="P5" s="16">
        <f>(A5/32)/9.75</f>
        <v>4.8076923076923075</v>
      </c>
    </row>
    <row r="6" spans="1:16" s="2" customFormat="1" ht="49.5" customHeight="1">
      <c r="A6" s="18">
        <v>1400</v>
      </c>
      <c r="B6" s="15">
        <f>(A6/32)/7.25</f>
        <v>6.0344827586206895</v>
      </c>
      <c r="C6" s="15">
        <f>(A6/32)/7.45</f>
        <v>5.87248322147651</v>
      </c>
      <c r="D6" s="16">
        <f>(A6/32)/7.65</f>
        <v>5.718954248366013</v>
      </c>
      <c r="E6" s="16">
        <f>(A6/32)/7.85</f>
        <v>5.573248407643312</v>
      </c>
      <c r="F6" s="16">
        <f>(A6/32)/8.05</f>
        <v>5.434782608695651</v>
      </c>
      <c r="G6" s="16">
        <f>(A6/32)/8.25</f>
        <v>5.303030303030303</v>
      </c>
      <c r="H6" s="16">
        <f>(A6/32)/8.45</f>
        <v>5.177514792899409</v>
      </c>
      <c r="I6" s="16">
        <f>(A6/32)/8.5</f>
        <v>5.147058823529412</v>
      </c>
      <c r="J6" s="16">
        <f>(A6/32)/8.7</f>
        <v>5.028735632183908</v>
      </c>
      <c r="K6" s="16">
        <f>(A6/32)/8.9</f>
        <v>4.915730337078651</v>
      </c>
      <c r="L6" s="16">
        <f>(A6/32)/9.1</f>
        <v>4.8076923076923075</v>
      </c>
      <c r="M6" s="16">
        <f>(A6/32)/9.3</f>
        <v>4.704301075268817</v>
      </c>
      <c r="N6" s="16">
        <f>(A6/32)/9.5</f>
        <v>4.605263157894737</v>
      </c>
      <c r="O6" s="16">
        <f>(A6/32)/9.7</f>
        <v>4.510309278350515</v>
      </c>
      <c r="P6" s="16">
        <f>(A6/32)/9.75</f>
        <v>4.487179487179487</v>
      </c>
    </row>
    <row r="7" spans="1:16" s="1" customFormat="1" ht="49.5" customHeight="1">
      <c r="A7" s="18">
        <v>1200</v>
      </c>
      <c r="B7" s="15">
        <f>(A7/32)/7.25</f>
        <v>5.172413793103448</v>
      </c>
      <c r="C7" s="15">
        <f>(A7/32)/7.45</f>
        <v>5.033557046979865</v>
      </c>
      <c r="D7" s="16">
        <f>(A7/32)/7.65</f>
        <v>4.901960784313725</v>
      </c>
      <c r="E7" s="16">
        <f>(A7/32)/7.85</f>
        <v>4.777070063694268</v>
      </c>
      <c r="F7" s="16">
        <f>(A7/32)/8.05</f>
        <v>4.658385093167701</v>
      </c>
      <c r="G7" s="16">
        <f>(A7/32)/8.25</f>
        <v>4.545454545454546</v>
      </c>
      <c r="H7" s="16">
        <f>(A7/32)/8.45</f>
        <v>4.437869822485207</v>
      </c>
      <c r="I7" s="16">
        <f>(A7/32)/8.5</f>
        <v>4.411764705882353</v>
      </c>
      <c r="J7" s="16">
        <f>(A7/32)/8.7</f>
        <v>4.310344827586207</v>
      </c>
      <c r="K7" s="16">
        <f>(A7/32)/8.9</f>
        <v>4.213483146067415</v>
      </c>
      <c r="L7" s="16">
        <f>(A7/32)/9.1</f>
        <v>4.120879120879121</v>
      </c>
      <c r="M7" s="16">
        <f>(A7/32)/9.3</f>
        <v>4.032258064516129</v>
      </c>
      <c r="N7" s="16">
        <f>(A7/32)/9.5</f>
        <v>3.9473684210526314</v>
      </c>
      <c r="O7" s="16">
        <f>(A7/32)/9.7</f>
        <v>3.8659793814432994</v>
      </c>
      <c r="P7" s="16">
        <f>(A7/32)/9.75</f>
        <v>3.8461538461538463</v>
      </c>
    </row>
    <row r="8" spans="1:16" s="1" customFormat="1" ht="49.5" customHeight="1">
      <c r="A8" s="18">
        <v>1000</v>
      </c>
      <c r="B8" s="15">
        <f>(A8/32)/7.25</f>
        <v>4.310344827586207</v>
      </c>
      <c r="C8" s="15">
        <f>(A8/32)/7.45</f>
        <v>4.194630872483222</v>
      </c>
      <c r="D8" s="16">
        <f>(A8/32)/7.65</f>
        <v>4.084967320261438</v>
      </c>
      <c r="E8" s="16">
        <f>(A8/32)/7.85</f>
        <v>3.980891719745223</v>
      </c>
      <c r="F8" s="16">
        <f>(A8/32)/8.05</f>
        <v>3.881987577639751</v>
      </c>
      <c r="G8" s="16">
        <f>(A8/32)/8.25</f>
        <v>3.787878787878788</v>
      </c>
      <c r="H8" s="16">
        <f>(A8/32)/8.45</f>
        <v>3.6982248520710064</v>
      </c>
      <c r="I8" s="16">
        <f>(A8/32)/8.5</f>
        <v>3.676470588235294</v>
      </c>
      <c r="J8" s="16">
        <f>(A8/32)/8.7</f>
        <v>3.591954022988506</v>
      </c>
      <c r="K8" s="16">
        <f>(A8/32)/8.9</f>
        <v>3.5112359550561796</v>
      </c>
      <c r="L8" s="16">
        <f>(A8/32)/9.1</f>
        <v>3.4340659340659343</v>
      </c>
      <c r="M8" s="16">
        <f>(A8/32)/9.3</f>
        <v>3.3602150537634405</v>
      </c>
      <c r="N8" s="16">
        <f>(A8/32)/9.5</f>
        <v>3.289473684210526</v>
      </c>
      <c r="O8" s="16">
        <f>(A8/32)/9.7</f>
        <v>3.2216494845360826</v>
      </c>
      <c r="P8" s="16">
        <f>(A8/32)/9.75</f>
        <v>3.2051282051282053</v>
      </c>
    </row>
    <row r="9" ht="19.5" customHeight="1">
      <c r="C9" t="s">
        <v>3</v>
      </c>
    </row>
    <row r="10" ht="12.75">
      <c r="C10" t="s">
        <v>4</v>
      </c>
    </row>
    <row r="12" ht="12.75">
      <c r="A12" s="14" t="s">
        <v>7</v>
      </c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S14" sqref="S14"/>
    </sheetView>
  </sheetViews>
  <sheetFormatPr defaultColWidth="9.140625" defaultRowHeight="12.75"/>
  <sheetData>
    <row r="1" spans="1:16" ht="15.75">
      <c r="A1" s="3"/>
      <c r="B1" s="4"/>
      <c r="C1" s="7" t="s">
        <v>2</v>
      </c>
      <c r="D1" s="5"/>
      <c r="E1" s="3"/>
      <c r="F1" s="6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8"/>
      <c r="B2" s="9"/>
      <c r="C2" s="10" t="s">
        <v>0</v>
      </c>
      <c r="D2" s="11"/>
      <c r="E2" s="8"/>
      <c r="F2" s="12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6.25">
      <c r="A3" s="8"/>
      <c r="B3" s="9" t="s">
        <v>6</v>
      </c>
      <c r="C3" s="10"/>
      <c r="D3" s="11"/>
      <c r="E3" s="8"/>
      <c r="F3" s="12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9" ht="12.75">
      <c r="A4" s="13" t="s">
        <v>1</v>
      </c>
      <c r="B4" s="21">
        <v>9.75</v>
      </c>
      <c r="C4" s="21">
        <v>9.95</v>
      </c>
      <c r="D4" s="21">
        <v>10.15</v>
      </c>
      <c r="E4" s="21">
        <v>10.35</v>
      </c>
      <c r="F4" s="21">
        <v>10.55</v>
      </c>
      <c r="G4" s="21">
        <v>10.75</v>
      </c>
      <c r="H4" s="21">
        <v>10.95</v>
      </c>
      <c r="I4" s="21">
        <v>11.15</v>
      </c>
      <c r="J4" s="21">
        <v>11.35</v>
      </c>
      <c r="K4" s="21">
        <v>11.55</v>
      </c>
      <c r="L4" s="21">
        <v>11.75</v>
      </c>
      <c r="M4" s="21">
        <v>11.95</v>
      </c>
      <c r="N4" s="21">
        <v>12.15</v>
      </c>
      <c r="O4" s="21">
        <v>12.35</v>
      </c>
      <c r="P4" s="21">
        <v>12.55</v>
      </c>
      <c r="Q4" s="21">
        <v>12.75</v>
      </c>
      <c r="R4" s="21">
        <v>12.95</v>
      </c>
      <c r="S4" s="21">
        <v>13</v>
      </c>
    </row>
    <row r="5" spans="1:19" ht="12.75">
      <c r="A5" s="18">
        <v>1800</v>
      </c>
      <c r="B5" s="15">
        <f>($A$5/32)/B4</f>
        <v>5.769230769230769</v>
      </c>
      <c r="C5" s="15">
        <f aca="true" t="shared" si="0" ref="C5:P5">($A$5/32)/C4</f>
        <v>5.653266331658292</v>
      </c>
      <c r="D5" s="15">
        <f t="shared" si="0"/>
        <v>5.541871921182266</v>
      </c>
      <c r="E5" s="15">
        <f t="shared" si="0"/>
        <v>5.434782608695652</v>
      </c>
      <c r="F5" s="15">
        <f t="shared" si="0"/>
        <v>5.331753554502369</v>
      </c>
      <c r="G5" s="15">
        <f>($A$5/32)/G4</f>
        <v>5.232558139534884</v>
      </c>
      <c r="H5" s="15">
        <f t="shared" si="0"/>
        <v>5.136986301369864</v>
      </c>
      <c r="I5" s="15">
        <f t="shared" si="0"/>
        <v>5.044843049327354</v>
      </c>
      <c r="J5" s="15">
        <f t="shared" si="0"/>
        <v>4.955947136563877</v>
      </c>
      <c r="K5" s="15">
        <f t="shared" si="0"/>
        <v>4.87012987012987</v>
      </c>
      <c r="L5" s="15">
        <f t="shared" si="0"/>
        <v>4.787234042553192</v>
      </c>
      <c r="M5" s="15">
        <f t="shared" si="0"/>
        <v>4.7071129707112975</v>
      </c>
      <c r="N5" s="15">
        <f t="shared" si="0"/>
        <v>4.62962962962963</v>
      </c>
      <c r="O5" s="15">
        <f t="shared" si="0"/>
        <v>4.554655870445345</v>
      </c>
      <c r="P5" s="15">
        <f t="shared" si="0"/>
        <v>4.48207171314741</v>
      </c>
      <c r="Q5" s="15">
        <f>($A$5/32)/Q4</f>
        <v>4.411764705882353</v>
      </c>
      <c r="R5" s="15">
        <f>($A$5/32)/R4</f>
        <v>4.343629343629344</v>
      </c>
      <c r="S5" s="15">
        <f>($A$5/32)/S4</f>
        <v>4.326923076923077</v>
      </c>
    </row>
    <row r="6" spans="1:19" ht="12.75">
      <c r="A6" s="18">
        <v>1500</v>
      </c>
      <c r="B6" s="15">
        <f>(A6/32)/7.25</f>
        <v>6.4655172413793105</v>
      </c>
      <c r="C6" s="15">
        <f>(A6/32)/6.7</f>
        <v>6.996268656716418</v>
      </c>
      <c r="D6" s="16">
        <f>(A6/32)/6.85</f>
        <v>6.843065693430657</v>
      </c>
      <c r="E6" s="16">
        <f>(A6/32)/7</f>
        <v>6.696428571428571</v>
      </c>
      <c r="F6" s="16">
        <f>(A6/32)/7.15</f>
        <v>6.555944055944056</v>
      </c>
      <c r="G6" s="16">
        <f>(A6/32)/7.3</f>
        <v>6.421232876712329</v>
      </c>
      <c r="H6" s="16">
        <f>(A6/32)/7.4</f>
        <v>6.334459459459459</v>
      </c>
      <c r="I6" s="16">
        <f>(A6/32)/7.55</f>
        <v>6.208609271523179</v>
      </c>
      <c r="J6" s="16">
        <f>(A6/32)/7.7</f>
        <v>6.087662337662337</v>
      </c>
      <c r="K6" s="16">
        <f>(A6/32)/7.85</f>
        <v>5.971337579617835</v>
      </c>
      <c r="L6" s="16">
        <f>(A6/32)/8</f>
        <v>5.859375</v>
      </c>
      <c r="M6" s="16">
        <f>(A6/32)/8.15</f>
        <v>5.751533742331288</v>
      </c>
      <c r="N6" s="16">
        <f>(A6/32)/8.3</f>
        <v>5.647590361445783</v>
      </c>
      <c r="O6" s="16">
        <f>(A6/32)/8.45</f>
        <v>5.547337278106509</v>
      </c>
      <c r="P6" s="16">
        <f>(A6/32)/8.6</f>
        <v>5.450581395348838</v>
      </c>
      <c r="Q6" s="16">
        <f>(D6/32)/8.3</f>
        <v>0.02576455456863952</v>
      </c>
      <c r="R6" s="16">
        <f aca="true" t="shared" si="1" ref="R6:S9">(D6/32)/8.45</f>
        <v>0.025307195611799768</v>
      </c>
      <c r="S6" s="16">
        <f t="shared" si="1"/>
        <v>0.024764898562975486</v>
      </c>
    </row>
    <row r="7" spans="1:19" ht="12.75">
      <c r="A7" s="18">
        <v>1400</v>
      </c>
      <c r="B7" s="15">
        <f>(A7/32)/7.25</f>
        <v>6.0344827586206895</v>
      </c>
      <c r="C7" s="15">
        <f>(A7/32)/6.7</f>
        <v>6.529850746268656</v>
      </c>
      <c r="D7" s="16">
        <f>(A7/32)/6.85</f>
        <v>6.386861313868613</v>
      </c>
      <c r="E7" s="16">
        <f>(A7/32)/7</f>
        <v>6.25</v>
      </c>
      <c r="F7" s="16">
        <f>(A7/32)/7.15</f>
        <v>6.118881118881118</v>
      </c>
      <c r="G7" s="16">
        <f>(A7/32)/7.3</f>
        <v>5.993150684931507</v>
      </c>
      <c r="H7" s="16">
        <f>(A7/32)/7.4</f>
        <v>5.912162162162162</v>
      </c>
      <c r="I7" s="16">
        <f>(A7/32)/7.55</f>
        <v>5.794701986754967</v>
      </c>
      <c r="J7" s="16">
        <f>(A7/32)/7.7</f>
        <v>5.681818181818182</v>
      </c>
      <c r="K7" s="16">
        <f>(A7/32)/7.85</f>
        <v>5.573248407643312</v>
      </c>
      <c r="L7" s="16">
        <f>(A7/32)/8</f>
        <v>5.46875</v>
      </c>
      <c r="M7" s="16">
        <f>(A7/32)/8.15</f>
        <v>5.368098159509202</v>
      </c>
      <c r="N7" s="16">
        <f>(A7/32)/8.3</f>
        <v>5.271084337349397</v>
      </c>
      <c r="O7" s="16">
        <f>(A7/32)/8.45</f>
        <v>5.177514792899409</v>
      </c>
      <c r="P7" s="16">
        <f>(A7/32)/8.6</f>
        <v>5.087209302325582</v>
      </c>
      <c r="Q7" s="16">
        <f>(D7/32)/8.3</f>
        <v>0.024046917597396886</v>
      </c>
      <c r="R7" s="16">
        <f t="shared" si="1"/>
        <v>0.023620049237679786</v>
      </c>
      <c r="S7" s="16">
        <f t="shared" si="1"/>
        <v>0.02311390532544379</v>
      </c>
    </row>
    <row r="8" spans="1:19" ht="12.75">
      <c r="A8" s="18">
        <v>1200</v>
      </c>
      <c r="B8" s="15">
        <f>(A8/32)/7.25</f>
        <v>5.172413793103448</v>
      </c>
      <c r="C8" s="15">
        <f>(A8/32)/6.7</f>
        <v>5.597014925373134</v>
      </c>
      <c r="D8" s="16">
        <f>(A8/32)/6.85</f>
        <v>5.474452554744526</v>
      </c>
      <c r="E8" s="16">
        <f>(A8/32)/7</f>
        <v>5.357142857142857</v>
      </c>
      <c r="F8" s="16">
        <f>(A8/32)/7.15</f>
        <v>5.244755244755244</v>
      </c>
      <c r="G8" s="16">
        <f>(A8/32)/7.3</f>
        <v>5.136986301369864</v>
      </c>
      <c r="H8" s="16">
        <f>(A8/32)/7.4</f>
        <v>5.0675675675675675</v>
      </c>
      <c r="I8" s="16">
        <f>(A8/32)/7.55</f>
        <v>4.966887417218543</v>
      </c>
      <c r="J8" s="16">
        <f>(A8/32)/7.7</f>
        <v>4.87012987012987</v>
      </c>
      <c r="K8" s="16">
        <f>(A8/32)/7.85</f>
        <v>4.777070063694268</v>
      </c>
      <c r="L8" s="16">
        <f>(A8/32)/8</f>
        <v>4.6875</v>
      </c>
      <c r="M8" s="16">
        <f>(A8/32)/8.15</f>
        <v>4.601226993865031</v>
      </c>
      <c r="N8" s="16">
        <f>(A8/32)/8.3</f>
        <v>4.518072289156626</v>
      </c>
      <c r="O8" s="16">
        <f>(A8/32)/8.45</f>
        <v>4.437869822485207</v>
      </c>
      <c r="P8" s="16">
        <f>(A8/32)/8.6</f>
        <v>4.3604651162790695</v>
      </c>
      <c r="Q8" s="16">
        <f>(D8/32)/8.3</f>
        <v>0.020611643654911617</v>
      </c>
      <c r="R8" s="16">
        <f t="shared" si="1"/>
        <v>0.02024575648943982</v>
      </c>
      <c r="S8" s="16">
        <f t="shared" si="1"/>
        <v>0.01981191885038039</v>
      </c>
    </row>
    <row r="9" spans="1:19" ht="12.75">
      <c r="A9" s="18">
        <v>1000</v>
      </c>
      <c r="B9" s="15">
        <f>(A9/32)/7.25</f>
        <v>4.310344827586207</v>
      </c>
      <c r="C9" s="15">
        <f>(A9/32)/6.7</f>
        <v>4.664179104477612</v>
      </c>
      <c r="D9" s="16">
        <f>(A9/32)/6.85</f>
        <v>4.562043795620438</v>
      </c>
      <c r="E9" s="16">
        <f>(A9/32)/7</f>
        <v>4.464285714285714</v>
      </c>
      <c r="F9" s="16">
        <f>(A9/32)/7.15</f>
        <v>4.370629370629371</v>
      </c>
      <c r="G9" s="16">
        <f>(A9/32)/7.3</f>
        <v>4.280821917808219</v>
      </c>
      <c r="H9" s="16">
        <f>(A9/32)/7.4</f>
        <v>4.222972972972973</v>
      </c>
      <c r="I9" s="16">
        <f>(A9/32)/7.55</f>
        <v>4.13907284768212</v>
      </c>
      <c r="J9" s="16">
        <f>(A9/32)/7.7</f>
        <v>4.058441558441558</v>
      </c>
      <c r="K9" s="16">
        <f>(A9/32)/7.85</f>
        <v>3.980891719745223</v>
      </c>
      <c r="L9" s="16">
        <f>(A9/32)/8</f>
        <v>3.90625</v>
      </c>
      <c r="M9" s="16">
        <f>(A9/32)/8.15</f>
        <v>3.8343558282208585</v>
      </c>
      <c r="N9" s="16">
        <f>(A9/32)/8.3</f>
        <v>3.765060240963855</v>
      </c>
      <c r="O9" s="16">
        <f>(A9/32)/8.45</f>
        <v>3.6982248520710064</v>
      </c>
      <c r="P9" s="16">
        <f>(A9/32)/8.6</f>
        <v>3.6337209302325584</v>
      </c>
      <c r="Q9" s="16">
        <f>(D9/32)/8.3</f>
        <v>0.017176369712426347</v>
      </c>
      <c r="R9" s="16">
        <f t="shared" si="1"/>
        <v>0.016871463741199848</v>
      </c>
      <c r="S9" s="16">
        <f t="shared" si="1"/>
        <v>0.016509932375316994</v>
      </c>
    </row>
    <row r="10" ht="12.75">
      <c r="C10" t="s">
        <v>3</v>
      </c>
    </row>
    <row r="11" ht="12.75">
      <c r="C1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Aid Studmac</dc:creator>
  <cp:keywords/>
  <dc:description/>
  <cp:lastModifiedBy>ueckers</cp:lastModifiedBy>
  <cp:lastPrinted>2010-08-17T15:36:28Z</cp:lastPrinted>
  <dcterms:created xsi:type="dcterms:W3CDTF">1999-08-11T15:24:37Z</dcterms:created>
  <dcterms:modified xsi:type="dcterms:W3CDTF">2010-08-17T15:51:48Z</dcterms:modified>
  <cp:category/>
  <cp:version/>
  <cp:contentType/>
  <cp:contentStatus/>
</cp:coreProperties>
</file>